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<sst xmlns="http://schemas.openxmlformats.org/spreadsheetml/2006/main" count="18" uniqueCount="18">
  <si>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平均</t>
  </si>
  <si>
    <t>x</t>
  </si>
  <si>
    <t>y</t>
  </si>
  <si>
    <t>(x-xbar)^2</t>
  </si>
  <si>
    <t>(y-ybar)^2</t>
  </si>
  <si>
    <t>Sxy</t>
  </si>
  <si>
    <t>Sxx=</t>
  </si>
  <si>
    <t xml:space="preserve"> =Syy</t>
  </si>
  <si>
    <t>β1=</t>
  </si>
  <si>
    <t>β0=</t>
  </si>
  <si>
    <t>SR=</t>
  </si>
  <si>
    <t>R2=</t>
  </si>
  <si>
    <t>Se=</t>
  </si>
  <si>
    <t>R*2=</t>
  </si>
  <si>
    <t>t(n-2,0.95)=</t>
  </si>
  <si>
    <t>Ve=</t>
  </si>
  <si>
    <t>t0=</t>
  </si>
  <si>
    <t>信頼区間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</si>
</sst>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H30"/>
  <sheetViews>
    <sheetView tabSelected="1" zoomScale="200" zoomScaleNormal="200" workbookViewId="0" topLeftCell="B18">
      <selection activeCell="E30" sqref="D30:E30"/>
    </sheetView>
  </sheetViews>
  <sheetFormatPr defaultColWidth="9.00390625" defaultRowHeight="13.5"/>
  <cols>
    <col min="3" max="3" width="9.25390625" style="0" customWidth="1"/>
  </cols>
  <sheetData>
    <row r="3" spans="4:7" ht="13.5">
      <c r="D3" t="s">
        <v>1</v>
      </c>
      <c r="E3" t="s">
        <v>2</v>
      </c>
      <c r="F3" t="s">
        <v>3</v>
      </c>
      <c r="G3" t="s">
        <v>4</v>
      </c>
    </row>
    <row r="4" spans="3:8" ht="13.5">
      <c r="C4">
        <v>1</v>
      </c>
      <c r="D4">
        <v>2.2</v>
      </c>
      <c r="E4">
        <v>71</v>
      </c>
      <c r="F4">
        <f>(D4-$D$15)^2</f>
        <v>1.8769000000000002</v>
      </c>
      <c r="G4">
        <f>(E4-$E$15)^2</f>
        <v>49</v>
      </c>
      <c r="H4">
        <f>(D4-$D$15)*(E4-$E$15)</f>
        <v>9.59</v>
      </c>
    </row>
    <row r="5" spans="3:8" ht="13.5">
      <c r="C5">
        <v>2</v>
      </c>
      <c r="D5">
        <v>4.1</v>
      </c>
      <c r="E5">
        <v>81</v>
      </c>
      <c r="F5">
        <f aca="true" t="shared" si="0" ref="F5:F13">(D5-$D$15)^2</f>
        <v>0.2808999999999993</v>
      </c>
      <c r="G5">
        <f aca="true" t="shared" si="1" ref="G5:G13">(E5-$E$15)^2</f>
        <v>9</v>
      </c>
      <c r="H5">
        <f aca="true" t="shared" si="2" ref="H5:H13">(D5-$D$15)*(E5-$E$15)</f>
        <v>1.589999999999998</v>
      </c>
    </row>
    <row r="6" spans="3:8" ht="13.5">
      <c r="C6">
        <v>3</v>
      </c>
      <c r="D6">
        <v>5.5</v>
      </c>
      <c r="E6">
        <v>86</v>
      </c>
      <c r="F6">
        <f t="shared" si="0"/>
        <v>3.724899999999999</v>
      </c>
      <c r="G6">
        <f t="shared" si="1"/>
        <v>64</v>
      </c>
      <c r="H6">
        <f t="shared" si="2"/>
        <v>15.439999999999998</v>
      </c>
    </row>
    <row r="7" spans="3:8" ht="13.5">
      <c r="C7">
        <v>4</v>
      </c>
      <c r="D7">
        <v>1.9</v>
      </c>
      <c r="E7">
        <v>72</v>
      </c>
      <c r="F7">
        <f t="shared" si="0"/>
        <v>2.7889000000000013</v>
      </c>
      <c r="G7">
        <f t="shared" si="1"/>
        <v>36</v>
      </c>
      <c r="H7">
        <f t="shared" si="2"/>
        <v>10.020000000000003</v>
      </c>
    </row>
    <row r="8" spans="3:8" ht="13.5">
      <c r="C8">
        <v>5</v>
      </c>
      <c r="D8">
        <v>3.4</v>
      </c>
      <c r="E8">
        <v>77</v>
      </c>
      <c r="F8">
        <f t="shared" si="0"/>
        <v>0.028900000000000127</v>
      </c>
      <c r="G8">
        <f t="shared" si="1"/>
        <v>1</v>
      </c>
      <c r="H8">
        <f t="shared" si="2"/>
        <v>0.17000000000000037</v>
      </c>
    </row>
    <row r="9" spans="3:8" ht="13.5">
      <c r="C9">
        <v>6</v>
      </c>
      <c r="D9">
        <v>2.6</v>
      </c>
      <c r="E9">
        <v>73</v>
      </c>
      <c r="F9">
        <f t="shared" si="0"/>
        <v>0.9409000000000004</v>
      </c>
      <c r="G9">
        <f t="shared" si="1"/>
        <v>25</v>
      </c>
      <c r="H9">
        <f t="shared" si="2"/>
        <v>4.850000000000001</v>
      </c>
    </row>
    <row r="10" spans="3:8" ht="13.5">
      <c r="C10">
        <v>7</v>
      </c>
      <c r="D10">
        <v>4.2</v>
      </c>
      <c r="E10">
        <v>80</v>
      </c>
      <c r="F10">
        <f t="shared" si="0"/>
        <v>0.39689999999999986</v>
      </c>
      <c r="G10">
        <f t="shared" si="1"/>
        <v>4</v>
      </c>
      <c r="H10">
        <f t="shared" si="2"/>
        <v>1.2599999999999998</v>
      </c>
    </row>
    <row r="11" spans="3:8" ht="13.5">
      <c r="C11">
        <v>8</v>
      </c>
      <c r="D11">
        <v>3.7</v>
      </c>
      <c r="E11">
        <v>81</v>
      </c>
      <c r="F11">
        <f t="shared" si="0"/>
        <v>0.01689999999999997</v>
      </c>
      <c r="G11">
        <f t="shared" si="1"/>
        <v>9</v>
      </c>
      <c r="H11">
        <f t="shared" si="2"/>
        <v>0.3899999999999997</v>
      </c>
    </row>
    <row r="12" spans="3:8" ht="13.5">
      <c r="C12">
        <v>9</v>
      </c>
      <c r="D12">
        <v>4.9</v>
      </c>
      <c r="E12">
        <v>85</v>
      </c>
      <c r="F12">
        <f t="shared" si="0"/>
        <v>1.7689000000000001</v>
      </c>
      <c r="G12">
        <f t="shared" si="1"/>
        <v>49</v>
      </c>
      <c r="H12">
        <f t="shared" si="2"/>
        <v>9.31</v>
      </c>
    </row>
    <row r="13" spans="3:8" ht="13.5">
      <c r="C13">
        <v>10</v>
      </c>
      <c r="D13">
        <v>3.2</v>
      </c>
      <c r="E13">
        <v>74</v>
      </c>
      <c r="F13">
        <f t="shared" si="0"/>
        <v>0.13690000000000008</v>
      </c>
      <c r="G13">
        <f t="shared" si="1"/>
        <v>16</v>
      </c>
      <c r="H13">
        <f t="shared" si="2"/>
        <v>1.4800000000000004</v>
      </c>
    </row>
    <row r="15" spans="3:5" ht="13.5">
      <c r="C15" t="s">
        <v>0</v>
      </c>
      <c r="D15">
        <f>AVERAGE(D4:D13)</f>
        <v>3.5700000000000003</v>
      </c>
      <c r="E15">
        <f>AVERAGE(E4:E13)</f>
        <v>78</v>
      </c>
    </row>
    <row r="16" spans="3:6" ht="13.5">
      <c r="C16" t="s">
        <v>6</v>
      </c>
      <c r="D16">
        <f>SUM(F4:F13)</f>
        <v>11.961000000000002</v>
      </c>
      <c r="E16">
        <f>SUM(G4:G13)</f>
        <v>262</v>
      </c>
      <c r="F16" t="s">
        <v>7</v>
      </c>
    </row>
    <row r="17" spans="3:4" ht="13.5">
      <c r="C17" t="s">
        <v>5</v>
      </c>
      <c r="D17">
        <f>SUM(H4:H13)</f>
        <v>54.10000000000001</v>
      </c>
    </row>
    <row r="19" spans="3:4" ht="13.5">
      <c r="C19" t="s">
        <v>8</v>
      </c>
      <c r="D19">
        <f>D17/D16</f>
        <v>4.523033191204749</v>
      </c>
    </row>
    <row r="20" spans="3:4" ht="13.5">
      <c r="C20" t="s">
        <v>9</v>
      </c>
      <c r="D20">
        <f>E15-D19*D15</f>
        <v>61.85277150739904</v>
      </c>
    </row>
    <row r="21" spans="3:4" ht="13.5">
      <c r="C21" t="s">
        <v>10</v>
      </c>
      <c r="D21">
        <f>D19*D17</f>
        <v>244.69609564417695</v>
      </c>
    </row>
    <row r="22" spans="3:6" ht="13.5">
      <c r="C22" t="s">
        <v>11</v>
      </c>
      <c r="D22">
        <f>D21/E16</f>
        <v>0.9339545635273929</v>
      </c>
      <c r="E22" t="s">
        <v>16</v>
      </c>
      <c r="F22">
        <f>D19/SQRT(D27/D16)</f>
        <v>10.636199151431985</v>
      </c>
    </row>
    <row r="23" spans="3:4" ht="13.5">
      <c r="C23" t="s">
        <v>12</v>
      </c>
      <c r="D23">
        <f>E16-D21</f>
        <v>17.30390435582305</v>
      </c>
    </row>
    <row r="24" spans="3:7" ht="13.5">
      <c r="C24" t="s">
        <v>13</v>
      </c>
      <c r="D24">
        <f>1-(D23/8)/(E16/9)</f>
        <v>0.925698883968317</v>
      </c>
      <c r="F24">
        <f>D19-D26*SQRT(D27/D16)</f>
        <v>3.5424089672295977</v>
      </c>
      <c r="G24">
        <f>D19+SQRT(D27/D16)</f>
        <v>4.9482822042035135</v>
      </c>
    </row>
    <row r="25" ht="13.5">
      <c r="F25" t="s">
        <v>17</v>
      </c>
    </row>
    <row r="26" spans="3:4" ht="13.5">
      <c r="C26" t="s">
        <v>14</v>
      </c>
      <c r="D26">
        <v>2.306</v>
      </c>
    </row>
    <row r="27" spans="3:4" ht="13.5">
      <c r="C27" t="s">
        <v>15</v>
      </c>
      <c r="D27">
        <f>D23/8</f>
        <v>2.1629880444778813</v>
      </c>
    </row>
    <row r="30" spans="4:5" ht="13.5">
      <c r="D30">
        <f>$D$20+$D19*5-$D$26*SQRT((1/10+(5-$D$15)^2/$D16)*$D27)</f>
        <v>82.70254148566468</v>
      </c>
      <c r="E30">
        <f>$D$20+$D19*5+$D$26*SQRT((1/10+(5-$D$15)^2/$D16)*$D27)</f>
        <v>86.23333344118089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静岡大学工学部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安藤和敏</dc:creator>
  <cp:keywords/>
  <dc:description/>
  <cp:lastModifiedBy>安藤和敏</cp:lastModifiedBy>
  <dcterms:created xsi:type="dcterms:W3CDTF">2004-12-08T02:21:42Z</dcterms:created>
  <dcterms:modified xsi:type="dcterms:W3CDTF">2005-01-19T02:56:44Z</dcterms:modified>
  <cp:category/>
  <cp:version/>
  <cp:contentType/>
  <cp:contentStatus/>
</cp:coreProperties>
</file>